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510"/>
  </bookViews>
  <sheets>
    <sheet name="Шаблон меропр. с НДС" sheetId="1" r:id="rId1"/>
    <sheet name="Печатная форма меропр. с НДС" sheetId="2" r:id="rId2"/>
  </sheets>
  <definedNames>
    <definedName name="_xlnm.Print_Area" localSheetId="1">'Печатная форма меропр. с НДС'!$A$1:$D$33</definedName>
  </definedNames>
  <calcPr calcId="152511"/>
</workbook>
</file>

<file path=xl/calcChain.xml><?xml version="1.0" encoding="utf-8"?>
<calcChain xmlns="http://schemas.openxmlformats.org/spreadsheetml/2006/main">
  <c r="D9" i="1" l="1"/>
  <c r="D8" i="1"/>
  <c r="B38" i="1" l="1"/>
  <c r="B19" i="2" l="1"/>
  <c r="B33" i="1" l="1"/>
  <c r="B27" i="2"/>
  <c r="B26" i="2"/>
  <c r="B25" i="2"/>
  <c r="B14" i="2"/>
  <c r="D7" i="2"/>
  <c r="D6" i="1" l="1"/>
  <c r="D8" i="2" l="1"/>
  <c r="B37" i="1"/>
  <c r="B34" i="1"/>
  <c r="B39" i="1" s="1"/>
  <c r="B40" i="1" l="1"/>
  <c r="D9" i="2"/>
  <c r="D10" i="1"/>
  <c r="B35" i="1" l="1"/>
  <c r="B36" i="1" s="1"/>
  <c r="D11" i="2"/>
  <c r="D10" i="2"/>
  <c r="D11" i="1" l="1"/>
  <c r="B15" i="2" s="1"/>
  <c r="D12" i="2" l="1"/>
</calcChain>
</file>

<file path=xl/sharedStrings.xml><?xml version="1.0" encoding="utf-8"?>
<sst xmlns="http://schemas.openxmlformats.org/spreadsheetml/2006/main" count="85" uniqueCount="51">
  <si>
    <t>Наименование статьи расходов</t>
  </si>
  <si>
    <t>Предполагаемая сумма, руб.</t>
  </si>
  <si>
    <t>Итого</t>
  </si>
  <si>
    <t>НДС**</t>
  </si>
  <si>
    <t xml:space="preserve">Затраты на одного участника </t>
  </si>
  <si>
    <t>руб.</t>
  </si>
  <si>
    <t>Предполагаемое количество участников</t>
  </si>
  <si>
    <t>чел.</t>
  </si>
  <si>
    <t>Общеуниверситетские расходы ( 24 %)***</t>
  </si>
  <si>
    <t>***- 24% от суммы без учета НДС</t>
  </si>
  <si>
    <t>Прочие расходы (с указанием наименования)</t>
  </si>
  <si>
    <t>** - при ставке НДС 20%</t>
  </si>
  <si>
    <t>заполняется инициатором</t>
  </si>
  <si>
    <t>Расчет обоснования цены участия в научном мероприятии (конференции, конкурсы, выставки, фестивали, форумы, круглые столы, олимпиады)</t>
  </si>
  <si>
    <t>Прочие услуги:</t>
  </si>
  <si>
    <t>Присвоение DOI (количество статей)</t>
  </si>
  <si>
    <t>Присвоение УДК, ББК (да-100 руб./нет- 0 руб.)</t>
  </si>
  <si>
    <t>РИНЦ (количество статей)</t>
  </si>
  <si>
    <t xml:space="preserve">Издательские расходы </t>
  </si>
  <si>
    <t xml:space="preserve">Заработная плата организаторов </t>
  </si>
  <si>
    <t>Начисления на оплату труда</t>
  </si>
  <si>
    <t>Объем (предполагаемое количество страниц):</t>
  </si>
  <si>
    <t>с.</t>
  </si>
  <si>
    <t>цена участия</t>
  </si>
  <si>
    <t>кол-во участников</t>
  </si>
  <si>
    <t>Вспомогательная таблица для округления:</t>
  </si>
  <si>
    <t>Общеуниверситетские расходы ( 24 %)</t>
  </si>
  <si>
    <t xml:space="preserve">При округлении стоимости участия в мероприятии в приказе необходимо указывать скрорректированные суммы по статьям затрат  </t>
  </si>
  <si>
    <t>НДС</t>
  </si>
  <si>
    <t>Информация по сборнику</t>
  </si>
  <si>
    <t>Вид:</t>
  </si>
  <si>
    <t>электронный</t>
  </si>
  <si>
    <t>статей.</t>
  </si>
  <si>
    <t>о проведении научного мероприятия</t>
  </si>
  <si>
    <t>Приложение №2 к приказу от ____________ №   ______________</t>
  </si>
  <si>
    <t>Параметы:</t>
  </si>
  <si>
    <t>Шрифт: Times New Roman; кегль – 14 пт; междустрочный интервал – 1,0; поля -2,5 см со всех сторон.</t>
  </si>
  <si>
    <t xml:space="preserve">необходимо указать округленную сумму </t>
  </si>
  <si>
    <t>Заполняется автоматически из таблицы на листе "Шаблон меропр. С НДС</t>
  </si>
  <si>
    <t>Издательские расходы*</t>
  </si>
  <si>
    <t>при издании на базе стороннего исполнителя, при издании печатного сборника на базе БИК и при изменении параметров  электронного издания сумма проставляется вручную!</t>
  </si>
  <si>
    <t>конференция</t>
  </si>
  <si>
    <t xml:space="preserve">Расчет обоснования стоимости участия в научном мероприятии: </t>
  </si>
  <si>
    <t>при необходимости скорректировать</t>
  </si>
  <si>
    <t>необходимо выбрать из списка</t>
  </si>
  <si>
    <t>Тираж:</t>
  </si>
  <si>
    <t>Формат (А3, А4, А5):</t>
  </si>
  <si>
    <r>
      <t xml:space="preserve">*- в шаблоне автоматически рассичитывается предполагаемая сумма издательских расходов на издание </t>
    </r>
    <r>
      <rPr>
        <b/>
        <sz val="11"/>
        <color theme="1"/>
        <rFont val="Times New Roman"/>
        <family val="1"/>
        <charset val="204"/>
      </rPr>
      <t>электронного</t>
    </r>
    <r>
      <rPr>
        <sz val="11"/>
        <color theme="1"/>
        <rFont val="Times New Roman"/>
        <family val="1"/>
        <charset val="204"/>
      </rPr>
      <t xml:space="preserve"> сборника с заданными параметрами (учтена рассылка 8 обязательных экземпляров, Шрифт: Times New Roman; кегль – 14 пт;  междустрочный интервал – 1,0; поля -2,5 см со всех сторон), при изменении параметров электронного издания или при издании </t>
    </r>
    <r>
      <rPr>
        <b/>
        <sz val="11"/>
        <color theme="1"/>
        <rFont val="Times New Roman"/>
        <family val="1"/>
        <charset val="204"/>
      </rPr>
      <t>печатного</t>
    </r>
    <r>
      <rPr>
        <sz val="11"/>
        <color theme="1"/>
        <rFont val="Times New Roman"/>
        <family val="1"/>
        <charset val="204"/>
      </rPr>
      <t xml:space="preserve"> сборника матералов на базе БИК Университета сумма издательских расходов согласовывается с БИК и вносится вручную. При издании сборника на базе сторонней организации в графе издательские расходы необходимо указать сумму в соответствии с расценками исполнителя. </t>
    </r>
  </si>
  <si>
    <t>Инициатор:</t>
  </si>
  <si>
    <t xml:space="preserve">Наименование: </t>
  </si>
  <si>
    <t>Присвоение УДК, ББК (да-200 руб./нет- 0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</si>
</sst>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4" fontId="1" fillId="0" borderId="1" xfId="0" applyNumberFormat="1" applyFont="1" applyFill="1" applyBorder="1" applyProtection="1"/>
    <xf numFmtId="4" fontId="1" fillId="3" borderId="1" xfId="0" applyNumberFormat="1" applyFont="1" applyFill="1" applyBorder="1"/>
    <xf numFmtId="0" fontId="1" fillId="3" borderId="6" xfId="0" applyFont="1" applyFill="1" applyBorder="1"/>
    <xf numFmtId="4" fontId="1" fillId="2" borderId="1" xfId="0" applyNumberFormat="1" applyFont="1" applyFill="1" applyBorder="1"/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1" fillId="3" borderId="3" xfId="0" applyFont="1" applyFill="1" applyBorder="1" applyAlignment="1">
      <alignment horizontal="right"/>
    </xf>
    <xf numFmtId="0" fontId="1" fillId="3" borderId="3" xfId="0" applyFont="1" applyFill="1" applyBorder="1"/>
    <xf numFmtId="0" fontId="2" fillId="0" borderId="0" xfId="0" applyFont="1"/>
    <xf numFmtId="0" fontId="1" fillId="0" borderId="0" xfId="0" applyFont="1" applyBorder="1" applyAlignment="1"/>
    <xf numFmtId="0" fontId="1" fillId="0" borderId="1" xfId="0" applyFont="1" applyBorder="1" applyAlignment="1"/>
    <xf numFmtId="4" fontId="1" fillId="0" borderId="1" xfId="0" applyNumberFormat="1" applyFont="1" applyBorder="1" applyAlignment="1"/>
    <xf numFmtId="0" fontId="1" fillId="3" borderId="1" xfId="0" applyFont="1" applyFill="1" applyBorder="1"/>
    <xf numFmtId="0" fontId="1" fillId="3" borderId="0" xfId="0" applyFont="1" applyFill="1" applyBorder="1" applyAlignment="1"/>
    <xf numFmtId="0" fontId="1" fillId="2" borderId="0" xfId="0" applyFont="1" applyFill="1" applyBorder="1" applyAlignment="1"/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1" fillId="0" borderId="1" xfId="0" applyFont="1" applyFill="1" applyBorder="1" applyAlignment="1" applyProtection="1"/>
    <xf numFmtId="0" fontId="2" fillId="0" borderId="1" xfId="0" applyFont="1" applyFill="1" applyBorder="1" applyAlignment="1" applyProtection="1"/>
    <xf numFmtId="4" fontId="2" fillId="0" borderId="1" xfId="0" applyNumberFormat="1" applyFont="1" applyBorder="1"/>
    <xf numFmtId="4" fontId="1" fillId="0" borderId="1" xfId="0" applyNumberFormat="1" applyFont="1" applyFill="1" applyBorder="1" applyAlignment="1" applyProtection="1"/>
    <xf numFmtId="0" fontId="0" fillId="3" borderId="0" xfId="0" applyFill="1"/>
    <xf numFmtId="0" fontId="2" fillId="0" borderId="0" xfId="0" applyFont="1" applyFill="1" applyBorder="1"/>
    <xf numFmtId="0" fontId="2" fillId="3" borderId="6" xfId="0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0" fontId="1" fillId="2" borderId="6" xfId="0" applyFont="1" applyFill="1" applyBorder="1" applyAlignment="1">
      <alignment horizontal="center"/>
    </xf>
    <xf numFmtId="49" fontId="2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4" fontId="1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/>
    <xf numFmtId="0" fontId="6" fillId="0" borderId="0" xfId="0" applyFont="1" applyFill="1" applyBorder="1" applyAlignment="1">
      <alignment vertical="center" wrapText="1"/>
    </xf>
    <xf numFmtId="0" fontId="1" fillId="0" borderId="1" xfId="0" applyFont="1" applyFill="1" applyBorder="1"/>
    <xf numFmtId="0" fontId="6" fillId="0" borderId="0" xfId="0" applyFont="1" applyBorder="1"/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164" fontId="2" fillId="0" borderId="1" xfId="0" applyNumberFormat="1" applyFont="1" applyFill="1" applyBorder="1" applyProtection="1"/>
    <xf numFmtId="0" fontId="6" fillId="0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1" fillId="0" borderId="4" xfId="0" applyFont="1" applyFill="1" applyBorder="1" applyAlignment="1" applyProtection="1">
      <alignment horizontal="left"/>
    </xf>
    <xf numFmtId="49" fontId="1" fillId="0" borderId="0" xfId="0" applyNumberFormat="1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6" fillId="0" borderId="0" xfId="0" applyNumberFormat="1" applyFont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/>
    </xf>
    <xf numFmtId="0" fontId="2" fillId="0" borderId="3" xfId="0" applyFont="1" applyFill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left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abSelected="1" workbookViewId="0">
      <selection activeCell="D8" sqref="D8"/>
    </sheetView>
  </sheetViews>
  <sheetFormatPr defaultRowHeight="15" x14ac:dyDescent="0.25"/>
  <cols>
    <col min="1" max="1" width="44.140625" customWidth="1"/>
    <col min="2" max="2" width="15.85546875" customWidth="1"/>
    <col min="3" max="3" width="10.42578125" customWidth="1"/>
    <col min="4" max="4" width="35.85546875" customWidth="1"/>
    <col min="5" max="5" width="27.28515625" customWidth="1"/>
    <col min="7" max="7" width="41.42578125" customWidth="1"/>
    <col min="8" max="8" width="11" customWidth="1"/>
    <col min="9" max="9" width="11.42578125" customWidth="1"/>
    <col min="10" max="10" width="31.140625" customWidth="1"/>
    <col min="11" max="11" width="27.85546875" customWidth="1"/>
  </cols>
  <sheetData>
    <row r="1" spans="1:13" ht="42.75" customHeight="1" x14ac:dyDescent="0.25">
      <c r="A1" s="60" t="s">
        <v>13</v>
      </c>
      <c r="B1" s="60"/>
      <c r="C1" s="60"/>
      <c r="D1" s="60"/>
    </row>
    <row r="2" spans="1:13" x14ac:dyDescent="0.25">
      <c r="A2" s="4"/>
      <c r="B2" s="4"/>
      <c r="C2" s="4"/>
      <c r="D2" s="4"/>
    </row>
    <row r="3" spans="1:13" x14ac:dyDescent="0.25">
      <c r="A3" s="1"/>
      <c r="B3" s="1"/>
      <c r="C3" s="1"/>
      <c r="D3" s="1"/>
    </row>
    <row r="4" spans="1:13" x14ac:dyDescent="0.25">
      <c r="A4" s="61" t="s">
        <v>0</v>
      </c>
      <c r="B4" s="62"/>
      <c r="C4" s="63"/>
      <c r="D4" s="2" t="s">
        <v>1</v>
      </c>
    </row>
    <row r="5" spans="1:13" ht="15" customHeight="1" x14ac:dyDescent="0.25">
      <c r="A5" s="53" t="s">
        <v>19</v>
      </c>
      <c r="B5" s="54"/>
      <c r="C5" s="55"/>
      <c r="D5" s="9">
        <v>11380.98</v>
      </c>
      <c r="E5" s="21" t="s">
        <v>12</v>
      </c>
      <c r="M5" s="22"/>
    </row>
    <row r="6" spans="1:13" ht="15" customHeight="1" x14ac:dyDescent="0.25">
      <c r="A6" s="53" t="s">
        <v>20</v>
      </c>
      <c r="B6" s="54"/>
      <c r="C6" s="55"/>
      <c r="D6" s="11">
        <f>D5*0.302</f>
        <v>3437.0559599999997</v>
      </c>
      <c r="E6" s="13"/>
    </row>
    <row r="7" spans="1:13" x14ac:dyDescent="0.25">
      <c r="A7" s="53" t="s">
        <v>10</v>
      </c>
      <c r="B7" s="54"/>
      <c r="C7" s="55"/>
      <c r="D7" s="9">
        <v>0</v>
      </c>
      <c r="E7" s="21" t="s">
        <v>12</v>
      </c>
    </row>
    <row r="8" spans="1:13" ht="41.25" customHeight="1" x14ac:dyDescent="0.25">
      <c r="A8" s="53" t="s">
        <v>39</v>
      </c>
      <c r="B8" s="54"/>
      <c r="C8" s="55"/>
      <c r="D8" s="11">
        <f>B20/16*500+800+(B23+1)*100+B25*300+B24</f>
        <v>45600</v>
      </c>
      <c r="E8" s="69" t="s">
        <v>40</v>
      </c>
      <c r="F8" s="70"/>
      <c r="G8" s="70"/>
    </row>
    <row r="9" spans="1:13" x14ac:dyDescent="0.25">
      <c r="A9" s="56" t="s">
        <v>3</v>
      </c>
      <c r="B9" s="57"/>
      <c r="C9" s="58"/>
      <c r="D9" s="8">
        <f>(D5+D6+D8+D7+D10)*0.22</f>
        <v>17489.431462105262</v>
      </c>
      <c r="E9" s="12"/>
    </row>
    <row r="10" spans="1:13" x14ac:dyDescent="0.25">
      <c r="A10" s="56" t="s">
        <v>8</v>
      </c>
      <c r="B10" s="57"/>
      <c r="C10" s="58"/>
      <c r="D10" s="8">
        <f>(D5+D6+D8+D7)*100/76*0.24</f>
        <v>19079.379776842103</v>
      </c>
    </row>
    <row r="11" spans="1:13" x14ac:dyDescent="0.25">
      <c r="A11" s="66" t="s">
        <v>2</v>
      </c>
      <c r="B11" s="67"/>
      <c r="C11" s="68"/>
      <c r="D11" s="51">
        <f>SUM(D5:D10)</f>
        <v>96986.847198947362</v>
      </c>
    </row>
    <row r="12" spans="1:13" x14ac:dyDescent="0.25">
      <c r="A12" s="1"/>
      <c r="B12" s="1"/>
      <c r="C12" s="1"/>
      <c r="D12" s="1"/>
    </row>
    <row r="13" spans="1:13" x14ac:dyDescent="0.25">
      <c r="A13" s="30" t="s">
        <v>6</v>
      </c>
      <c r="B13" s="31">
        <v>80</v>
      </c>
      <c r="C13" s="30" t="s">
        <v>7</v>
      </c>
      <c r="D13" s="21" t="s">
        <v>12</v>
      </c>
    </row>
    <row r="14" spans="1:13" x14ac:dyDescent="0.25">
      <c r="A14" s="30" t="s">
        <v>4</v>
      </c>
      <c r="B14" s="32">
        <v>2000</v>
      </c>
      <c r="C14" s="30" t="s">
        <v>5</v>
      </c>
      <c r="D14" s="5"/>
    </row>
    <row r="15" spans="1:13" ht="16.5" customHeight="1" x14ac:dyDescent="0.25">
      <c r="A15" s="7"/>
      <c r="B15" s="7"/>
      <c r="C15" s="7"/>
      <c r="D15" s="5"/>
    </row>
    <row r="16" spans="1:13" ht="16.5" customHeight="1" x14ac:dyDescent="0.25">
      <c r="A16" s="64" t="s">
        <v>29</v>
      </c>
      <c r="B16" s="64"/>
      <c r="C16" s="64"/>
      <c r="D16" s="64"/>
    </row>
    <row r="17" spans="1:19" ht="16.5" customHeight="1" x14ac:dyDescent="0.25">
      <c r="A17" s="65"/>
      <c r="B17" s="65"/>
      <c r="C17" s="65"/>
      <c r="D17" s="65"/>
      <c r="E17" s="65"/>
    </row>
    <row r="18" spans="1:19" ht="18" customHeight="1" x14ac:dyDescent="0.25">
      <c r="A18" s="33" t="s">
        <v>30</v>
      </c>
      <c r="B18" s="36" t="s">
        <v>31</v>
      </c>
      <c r="C18" s="34"/>
      <c r="D18" s="34"/>
    </row>
    <row r="19" spans="1:19" ht="15.75" customHeight="1" x14ac:dyDescent="0.25">
      <c r="A19" s="34"/>
      <c r="B19" s="34"/>
      <c r="C19" s="34"/>
      <c r="D19" s="34"/>
    </row>
    <row r="20" spans="1:19" x14ac:dyDescent="0.25">
      <c r="A20" s="1" t="s">
        <v>21</v>
      </c>
      <c r="B20" s="10">
        <v>400</v>
      </c>
      <c r="C20" s="1" t="s">
        <v>22</v>
      </c>
      <c r="D20" s="21" t="s">
        <v>12</v>
      </c>
    </row>
    <row r="21" spans="1:19" x14ac:dyDescent="0.25">
      <c r="A21" s="1"/>
      <c r="B21" s="3"/>
      <c r="C21" s="1"/>
      <c r="D21" s="1"/>
      <c r="M21" s="29"/>
      <c r="N21" s="29"/>
      <c r="O21" s="29"/>
      <c r="P21" s="29"/>
      <c r="Q21" s="29"/>
      <c r="R21" s="29"/>
      <c r="S21" s="29"/>
    </row>
    <row r="22" spans="1:19" x14ac:dyDescent="0.25">
      <c r="A22" s="1" t="s">
        <v>14</v>
      </c>
      <c r="B22" s="3"/>
      <c r="C22" s="1"/>
      <c r="D22" s="1"/>
    </row>
    <row r="23" spans="1:19" x14ac:dyDescent="0.25">
      <c r="A23" s="1" t="s">
        <v>17</v>
      </c>
      <c r="B23" s="10">
        <v>80</v>
      </c>
      <c r="C23" s="1"/>
      <c r="D23" s="21" t="s">
        <v>12</v>
      </c>
    </row>
    <row r="24" spans="1:19" x14ac:dyDescent="0.25">
      <c r="A24" s="1" t="s">
        <v>50</v>
      </c>
      <c r="B24" s="14">
        <v>200</v>
      </c>
      <c r="C24" s="1"/>
      <c r="D24" s="21" t="s">
        <v>12</v>
      </c>
    </row>
    <row r="25" spans="1:19" x14ac:dyDescent="0.25">
      <c r="A25" s="1" t="s">
        <v>15</v>
      </c>
      <c r="B25" s="15">
        <v>80</v>
      </c>
      <c r="C25" s="1"/>
      <c r="D25" s="21" t="s">
        <v>12</v>
      </c>
    </row>
    <row r="27" spans="1:19" ht="92.25" customHeight="1" x14ac:dyDescent="0.25">
      <c r="A27" s="59" t="s">
        <v>47</v>
      </c>
      <c r="B27" s="59"/>
      <c r="C27" s="59"/>
      <c r="D27" s="59"/>
    </row>
    <row r="28" spans="1:19" x14ac:dyDescent="0.25">
      <c r="A28" s="40" t="s">
        <v>11</v>
      </c>
    </row>
    <row r="29" spans="1:19" x14ac:dyDescent="0.25">
      <c r="A29" s="1" t="s">
        <v>9</v>
      </c>
    </row>
    <row r="31" spans="1:19" x14ac:dyDescent="0.25">
      <c r="A31" s="16" t="s">
        <v>25</v>
      </c>
      <c r="D31" s="44"/>
      <c r="E31" s="44"/>
      <c r="F31" s="44"/>
      <c r="G31" s="44"/>
      <c r="H31" s="44"/>
    </row>
    <row r="32" spans="1:19" ht="15" customHeight="1" x14ac:dyDescent="0.25">
      <c r="A32" s="18" t="s">
        <v>23</v>
      </c>
      <c r="B32" s="20">
        <v>2000</v>
      </c>
      <c r="D32" s="48" t="s">
        <v>37</v>
      </c>
      <c r="E32" s="45"/>
      <c r="F32" s="45"/>
      <c r="G32" s="45"/>
      <c r="H32" s="45"/>
    </row>
    <row r="33" spans="1:8" x14ac:dyDescent="0.25">
      <c r="A33" s="18" t="s">
        <v>24</v>
      </c>
      <c r="B33" s="47">
        <f>B13</f>
        <v>80</v>
      </c>
      <c r="D33" s="46"/>
      <c r="E33" s="44"/>
      <c r="F33" s="44"/>
      <c r="G33" s="44"/>
      <c r="H33" s="44"/>
    </row>
    <row r="34" spans="1:8" ht="19.5" customHeight="1" x14ac:dyDescent="0.25">
      <c r="A34" s="26" t="s">
        <v>2</v>
      </c>
      <c r="B34" s="27">
        <f>B32*B33</f>
        <v>160000</v>
      </c>
      <c r="D34" s="52" t="s">
        <v>27</v>
      </c>
      <c r="E34" s="44"/>
      <c r="F34" s="44"/>
      <c r="G34" s="44"/>
    </row>
    <row r="35" spans="1:8" x14ac:dyDescent="0.25">
      <c r="A35" s="18" t="s">
        <v>19</v>
      </c>
      <c r="B35" s="19">
        <f>(B34-B37-B38-B39-B40)*100/130.2</f>
        <v>41530.054644808755</v>
      </c>
      <c r="C35" s="17"/>
      <c r="D35" s="52"/>
      <c r="E35" s="44"/>
      <c r="F35" s="44"/>
      <c r="G35" s="44"/>
    </row>
    <row r="36" spans="1:8" x14ac:dyDescent="0.25">
      <c r="A36" s="18" t="s">
        <v>20</v>
      </c>
      <c r="B36" s="19">
        <f>B35*0.302</f>
        <v>12542.076502732243</v>
      </c>
      <c r="C36" s="17"/>
      <c r="D36" s="52"/>
      <c r="E36" s="44"/>
      <c r="F36" s="44"/>
      <c r="G36" s="44"/>
    </row>
    <row r="37" spans="1:8" x14ac:dyDescent="0.25">
      <c r="A37" s="18" t="s">
        <v>10</v>
      </c>
      <c r="B37" s="19">
        <f>D7</f>
        <v>0</v>
      </c>
      <c r="C37" s="17"/>
      <c r="D37" s="52"/>
      <c r="E37" s="44"/>
      <c r="F37" s="44"/>
      <c r="G37" s="44"/>
    </row>
    <row r="38" spans="1:8" x14ac:dyDescent="0.25">
      <c r="A38" s="18" t="s">
        <v>18</v>
      </c>
      <c r="B38" s="19">
        <f>D8</f>
        <v>45600</v>
      </c>
      <c r="C38" s="17"/>
      <c r="D38" s="52"/>
      <c r="E38" s="44"/>
      <c r="F38" s="44"/>
      <c r="G38" s="44"/>
    </row>
    <row r="39" spans="1:8" x14ac:dyDescent="0.25">
      <c r="A39" s="25" t="s">
        <v>3</v>
      </c>
      <c r="B39" s="28">
        <f>B34-B34/1.22</f>
        <v>28852.459016393434</v>
      </c>
      <c r="C39" s="23"/>
      <c r="D39" s="52"/>
      <c r="E39" s="44"/>
      <c r="F39" s="44"/>
      <c r="G39" s="44"/>
    </row>
    <row r="40" spans="1:8" x14ac:dyDescent="0.25">
      <c r="A40" s="25" t="s">
        <v>8</v>
      </c>
      <c r="B40" s="28">
        <f>(B34-B39)*0.24</f>
        <v>31475.409836065573</v>
      </c>
      <c r="C40" s="23"/>
      <c r="D40" s="52"/>
      <c r="E40" s="44"/>
      <c r="F40" s="44"/>
      <c r="G40" s="44"/>
    </row>
    <row r="41" spans="1:8" x14ac:dyDescent="0.25">
      <c r="B41" s="24"/>
      <c r="C41" s="24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rrtgjXpWeHUacnFGmBaahPPR3pieyYSYyx4iI1t+ZJ2b+BmysE9AVVIrLNvHIuEyk9P6dyVblu+3lHom6KrYYA==" saltValue="fosUyl6biOCJ4KDEvhgJeg==" spinCount="100000" sqref="D6" name="Диапазон1"/>
  </protectedRanges>
  <mergeCells count="14">
    <mergeCell ref="A1:D1"/>
    <mergeCell ref="A4:C4"/>
    <mergeCell ref="A16:D16"/>
    <mergeCell ref="A17:E17"/>
    <mergeCell ref="A11:C11"/>
    <mergeCell ref="A7:C7"/>
    <mergeCell ref="A10:C10"/>
    <mergeCell ref="E8:G8"/>
    <mergeCell ref="D34:D40"/>
    <mergeCell ref="A5:C5"/>
    <mergeCell ref="A8:C8"/>
    <mergeCell ref="A9:C9"/>
    <mergeCell ref="A6:C6"/>
    <mergeCell ref="A27:D27"/>
  </mergeCells>
  <dataValidations count="1">
    <dataValidation type="list" allowBlank="1" showInputMessage="1" showErrorMessage="1" sqref="B18">
      <formula1>"электронный, печатный"</formula1>
    </dataValidation>
  </dataValidations>
  <pageMargins left="0.7" right="0.7" top="0.75" bottom="0.75" header="0.3" footer="0.3"/>
  <pageSetup paperSize="9" scale="2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view="pageBreakPreview" zoomScaleNormal="100" zoomScaleSheetLayoutView="100" workbookViewId="0">
      <selection activeCell="I13" sqref="I13"/>
    </sheetView>
  </sheetViews>
  <sheetFormatPr defaultRowHeight="15" x14ac:dyDescent="0.25"/>
  <cols>
    <col min="1" max="1" width="48.85546875" customWidth="1"/>
    <col min="2" max="2" width="15.85546875" customWidth="1"/>
    <col min="3" max="3" width="9.7109375" customWidth="1"/>
    <col min="4" max="4" width="28.85546875" customWidth="1"/>
    <col min="5" max="5" width="19.7109375" customWidth="1"/>
  </cols>
  <sheetData>
    <row r="1" spans="1:5" x14ac:dyDescent="0.25">
      <c r="A1" s="71" t="s">
        <v>34</v>
      </c>
      <c r="B1" s="71"/>
      <c r="C1" s="71"/>
      <c r="D1" s="71"/>
    </row>
    <row r="2" spans="1:5" x14ac:dyDescent="0.25">
      <c r="A2" s="71" t="s">
        <v>33</v>
      </c>
      <c r="B2" s="71"/>
      <c r="C2" s="71"/>
      <c r="D2" s="71"/>
    </row>
    <row r="3" spans="1:5" ht="34.5" customHeight="1" x14ac:dyDescent="0.25">
      <c r="A3" s="78" t="s">
        <v>42</v>
      </c>
      <c r="B3" s="78"/>
      <c r="C3" s="78"/>
      <c r="D3" s="50" t="s">
        <v>41</v>
      </c>
      <c r="E3" t="s">
        <v>44</v>
      </c>
    </row>
    <row r="4" spans="1:5" x14ac:dyDescent="0.25">
      <c r="A4" s="75" t="s">
        <v>49</v>
      </c>
      <c r="B4" s="75"/>
      <c r="C4" s="75"/>
      <c r="D4" s="75"/>
    </row>
    <row r="5" spans="1:5" x14ac:dyDescent="0.25">
      <c r="A5" s="1"/>
      <c r="B5" s="1"/>
      <c r="C5" s="1"/>
      <c r="D5" s="1"/>
    </row>
    <row r="6" spans="1:5" ht="24.75" customHeight="1" x14ac:dyDescent="0.25">
      <c r="A6" s="72" t="s">
        <v>0</v>
      </c>
      <c r="B6" s="73"/>
      <c r="C6" s="74"/>
      <c r="D6" s="43" t="s">
        <v>1</v>
      </c>
      <c r="E6" s="77" t="s">
        <v>38</v>
      </c>
    </row>
    <row r="7" spans="1:5" ht="15" customHeight="1" x14ac:dyDescent="0.25">
      <c r="A7" s="53" t="s">
        <v>19</v>
      </c>
      <c r="B7" s="54"/>
      <c r="C7" s="55"/>
      <c r="D7" s="11">
        <f>'Шаблон меропр. с НДС'!D5</f>
        <v>11380.98</v>
      </c>
      <c r="E7" s="77"/>
    </row>
    <row r="8" spans="1:5" ht="15" customHeight="1" x14ac:dyDescent="0.25">
      <c r="A8" s="53" t="s">
        <v>20</v>
      </c>
      <c r="B8" s="54"/>
      <c r="C8" s="55"/>
      <c r="D8" s="11">
        <f>'Шаблон меропр. с НДС'!D6</f>
        <v>3437.0559599999997</v>
      </c>
      <c r="E8" s="77"/>
    </row>
    <row r="9" spans="1:5" x14ac:dyDescent="0.25">
      <c r="A9" s="53" t="s">
        <v>18</v>
      </c>
      <c r="B9" s="54"/>
      <c r="C9" s="55"/>
      <c r="D9" s="11">
        <f>'Шаблон меропр. с НДС'!D8</f>
        <v>45600</v>
      </c>
      <c r="E9" s="77"/>
    </row>
    <row r="10" spans="1:5" x14ac:dyDescent="0.25">
      <c r="A10" s="56" t="s">
        <v>28</v>
      </c>
      <c r="B10" s="57"/>
      <c r="C10" s="58"/>
      <c r="D10" s="8">
        <f>'Шаблон меропр. с НДС'!D9</f>
        <v>17489.431462105262</v>
      </c>
      <c r="E10" s="77"/>
    </row>
    <row r="11" spans="1:5" x14ac:dyDescent="0.25">
      <c r="A11" s="56" t="s">
        <v>26</v>
      </c>
      <c r="B11" s="57"/>
      <c r="C11" s="58"/>
      <c r="D11" s="8">
        <f>'Шаблон меропр. с НДС'!D10</f>
        <v>19079.379776842103</v>
      </c>
      <c r="E11" s="77"/>
    </row>
    <row r="12" spans="1:5" x14ac:dyDescent="0.25">
      <c r="A12" s="66" t="s">
        <v>2</v>
      </c>
      <c r="B12" s="67"/>
      <c r="C12" s="68"/>
      <c r="D12" s="51">
        <f>'Шаблон меропр. с НДС'!D11</f>
        <v>96986.847198947362</v>
      </c>
      <c r="E12" s="77"/>
    </row>
    <row r="13" spans="1:5" x14ac:dyDescent="0.25">
      <c r="A13" s="1"/>
      <c r="B13" s="1"/>
      <c r="C13" s="1"/>
      <c r="D13" s="1"/>
    </row>
    <row r="14" spans="1:5" x14ac:dyDescent="0.25">
      <c r="A14" s="3" t="s">
        <v>6</v>
      </c>
      <c r="B14" s="35">
        <f>'Шаблон меропр. с НДС'!B13</f>
        <v>80</v>
      </c>
      <c r="C14" s="3" t="s">
        <v>7</v>
      </c>
      <c r="D14" s="6"/>
    </row>
    <row r="15" spans="1:5" x14ac:dyDescent="0.25">
      <c r="A15" s="3" t="s">
        <v>4</v>
      </c>
      <c r="B15" s="42">
        <f>'Шаблон меропр. с НДС'!B14</f>
        <v>2000</v>
      </c>
      <c r="C15" s="3" t="s">
        <v>5</v>
      </c>
      <c r="D15" s="5"/>
    </row>
    <row r="16" spans="1:5" ht="16.5" customHeight="1" x14ac:dyDescent="0.25">
      <c r="A16" s="7"/>
      <c r="B16" s="7"/>
      <c r="C16" s="7"/>
      <c r="D16" s="5"/>
    </row>
    <row r="17" spans="1:5" ht="33" customHeight="1" x14ac:dyDescent="0.25">
      <c r="A17" s="81" t="s">
        <v>29</v>
      </c>
      <c r="B17" s="82"/>
      <c r="C17" s="82"/>
      <c r="D17" s="82"/>
    </row>
    <row r="18" spans="1:5" ht="16.5" customHeight="1" x14ac:dyDescent="0.25">
      <c r="A18" s="33" t="s">
        <v>30</v>
      </c>
      <c r="B18" s="49" t="s">
        <v>31</v>
      </c>
      <c r="C18" s="37"/>
      <c r="D18" s="37"/>
      <c r="E18" t="s">
        <v>44</v>
      </c>
    </row>
    <row r="19" spans="1:5" x14ac:dyDescent="0.25">
      <c r="A19" s="1" t="s">
        <v>21</v>
      </c>
      <c r="B19" s="35">
        <f>'Шаблон меропр. с НДС'!B20</f>
        <v>400</v>
      </c>
      <c r="C19" s="1" t="s">
        <v>22</v>
      </c>
      <c r="D19" s="1"/>
      <c r="E19" s="79" t="s">
        <v>38</v>
      </c>
    </row>
    <row r="20" spans="1:5" x14ac:dyDescent="0.25">
      <c r="A20" s="1"/>
      <c r="B20" s="38"/>
      <c r="C20" s="1"/>
      <c r="D20" s="1"/>
      <c r="E20" s="79"/>
    </row>
    <row r="21" spans="1:5" x14ac:dyDescent="0.25">
      <c r="A21" s="1" t="s">
        <v>46</v>
      </c>
      <c r="B21" s="35"/>
      <c r="C21" s="1"/>
      <c r="D21" s="1"/>
      <c r="E21" s="79"/>
    </row>
    <row r="22" spans="1:5" x14ac:dyDescent="0.25">
      <c r="A22" s="1" t="s">
        <v>45</v>
      </c>
      <c r="B22" s="39"/>
      <c r="C22" s="1"/>
      <c r="D22" s="1"/>
      <c r="E22" s="79"/>
    </row>
    <row r="23" spans="1:5" x14ac:dyDescent="0.25">
      <c r="A23" s="1"/>
      <c r="B23" s="38"/>
      <c r="C23" s="1"/>
      <c r="D23" s="1"/>
      <c r="E23" s="79"/>
    </row>
    <row r="24" spans="1:5" x14ac:dyDescent="0.25">
      <c r="A24" s="1" t="s">
        <v>14</v>
      </c>
      <c r="B24" s="38"/>
      <c r="C24" s="1"/>
      <c r="D24" s="1"/>
      <c r="E24" s="79"/>
    </row>
    <row r="25" spans="1:5" x14ac:dyDescent="0.25">
      <c r="A25" s="1" t="s">
        <v>17</v>
      </c>
      <c r="B25" s="35">
        <f>'Шаблон меропр. с НДС'!B23</f>
        <v>80</v>
      </c>
      <c r="C25" s="1" t="s">
        <v>32</v>
      </c>
      <c r="D25" s="1"/>
      <c r="E25" s="79"/>
    </row>
    <row r="26" spans="1:5" x14ac:dyDescent="0.25">
      <c r="A26" s="1" t="s">
        <v>16</v>
      </c>
      <c r="B26" s="39">
        <f>'Шаблон меропр. с НДС'!B24</f>
        <v>200</v>
      </c>
      <c r="C26" s="1" t="s">
        <v>5</v>
      </c>
      <c r="D26" s="1"/>
      <c r="E26" s="79"/>
    </row>
    <row r="27" spans="1:5" x14ac:dyDescent="0.25">
      <c r="A27" s="1" t="s">
        <v>15</v>
      </c>
      <c r="B27" s="39">
        <f>'Шаблон меропр. с НДС'!B25</f>
        <v>80</v>
      </c>
      <c r="C27" s="1" t="s">
        <v>32</v>
      </c>
      <c r="D27" s="1"/>
      <c r="E27" s="79"/>
    </row>
    <row r="28" spans="1:5" x14ac:dyDescent="0.25">
      <c r="A28" s="41"/>
      <c r="E28" s="79"/>
    </row>
    <row r="29" spans="1:5" x14ac:dyDescent="0.25">
      <c r="A29" s="40" t="s">
        <v>35</v>
      </c>
    </row>
    <row r="30" spans="1:5" x14ac:dyDescent="0.25">
      <c r="A30" s="80" t="s">
        <v>36</v>
      </c>
      <c r="B30" s="80"/>
      <c r="C30" s="80"/>
      <c r="D30" s="80"/>
    </row>
    <row r="31" spans="1:5" ht="24.75" customHeight="1" x14ac:dyDescent="0.25">
      <c r="A31" s="1"/>
      <c r="B31" s="33"/>
      <c r="C31" s="33"/>
      <c r="D31" s="33"/>
      <c r="E31" t="s">
        <v>43</v>
      </c>
    </row>
    <row r="32" spans="1:5" ht="30" customHeight="1" x14ac:dyDescent="0.25">
      <c r="A32" s="76" t="s">
        <v>48</v>
      </c>
      <c r="B32" s="76"/>
    </row>
    <row r="34" spans="1:1" x14ac:dyDescent="0.25">
      <c r="A34" s="1"/>
    </row>
    <row r="35" spans="1:1" x14ac:dyDescent="0.25">
      <c r="A35" s="1"/>
    </row>
  </sheetData>
  <mergeCells count="16">
    <mergeCell ref="A32:B32"/>
    <mergeCell ref="E6:E12"/>
    <mergeCell ref="A3:C3"/>
    <mergeCell ref="E19:E28"/>
    <mergeCell ref="A30:D30"/>
    <mergeCell ref="A11:C11"/>
    <mergeCell ref="A12:C12"/>
    <mergeCell ref="A17:D17"/>
    <mergeCell ref="A10:C10"/>
    <mergeCell ref="A1:D1"/>
    <mergeCell ref="A2:D2"/>
    <mergeCell ref="A6:C6"/>
    <mergeCell ref="A7:C7"/>
    <mergeCell ref="A9:C9"/>
    <mergeCell ref="A8:C8"/>
    <mergeCell ref="A4:D4"/>
  </mergeCells>
  <dataValidations count="2">
    <dataValidation type="list" allowBlank="1" showInputMessage="1" showErrorMessage="1" sqref="B18">
      <formula1>"электронный, печатный"</formula1>
    </dataValidation>
    <dataValidation type="list" allowBlank="1" showInputMessage="1" showErrorMessage="1" sqref="D3">
      <formula1>"конференция, конкурс, выставка, фестиваль, форум, круглый стол, олимпиада"</formula1>
    </dataValidation>
  </dataValidation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Шаблон меропр. с НДС</vt:lpstr>
      <vt:lpstr>Печатная форма меропр. с НДС</vt:lpstr>
      <vt:lpstr>'Печатная форма меропр. с НДС'!Область_печати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2026-04-20T10:29:52Z</dcterms:modified>
</cp:coreProperties>
</file>